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Costo Total" sheetId="4" r:id="rId1"/>
  </sheets>
  <calcPr calcId="145621"/>
</workbook>
</file>

<file path=xl/calcChain.xml><?xml version="1.0" encoding="utf-8"?>
<calcChain xmlns="http://schemas.openxmlformats.org/spreadsheetml/2006/main">
  <c r="O18" i="4" l="1"/>
  <c r="O17" i="4"/>
  <c r="O16" i="4"/>
  <c r="O15" i="4"/>
  <c r="O14" i="4"/>
  <c r="O13" i="4"/>
  <c r="O12" i="4"/>
  <c r="O11" i="4"/>
  <c r="N13" i="4"/>
  <c r="N14" i="4"/>
  <c r="N15" i="4"/>
  <c r="N16" i="4"/>
  <c r="N12" i="4"/>
  <c r="N11" i="4"/>
  <c r="J6" i="4"/>
  <c r="J5" i="4"/>
  <c r="H6" i="4"/>
  <c r="H5" i="4"/>
  <c r="J4" i="4"/>
  <c r="K30" i="4"/>
  <c r="K29" i="4"/>
  <c r="K28" i="4"/>
  <c r="K27" i="4"/>
  <c r="K26" i="4"/>
  <c r="K25" i="4"/>
  <c r="K49" i="4"/>
  <c r="K48" i="4"/>
  <c r="K47" i="4"/>
  <c r="K46" i="4"/>
  <c r="K45" i="4"/>
  <c r="K44" i="4"/>
  <c r="K40" i="4"/>
  <c r="K39" i="4"/>
  <c r="K38" i="4"/>
  <c r="K37" i="4"/>
  <c r="K36" i="4"/>
  <c r="K35" i="4"/>
  <c r="D26" i="4"/>
  <c r="O6" i="4"/>
  <c r="J19" i="4" l="1"/>
</calcChain>
</file>

<file path=xl/sharedStrings.xml><?xml version="1.0" encoding="utf-8"?>
<sst xmlns="http://schemas.openxmlformats.org/spreadsheetml/2006/main" count="83" uniqueCount="37">
  <si>
    <t>#</t>
  </si>
  <si>
    <t>Concepto</t>
  </si>
  <si>
    <t>Costo (MX)</t>
  </si>
  <si>
    <t>Renta</t>
  </si>
  <si>
    <t>Salarios</t>
  </si>
  <si>
    <t>Internet</t>
  </si>
  <si>
    <t>Electricidad</t>
  </si>
  <si>
    <t>Agua</t>
  </si>
  <si>
    <t>Otro</t>
  </si>
  <si>
    <t>Costo Fijo Total</t>
  </si>
  <si>
    <t>Costo Variable Total y Unitario (350 unidades)</t>
  </si>
  <si>
    <t>Costo Variable 01: Paquetes de papel</t>
  </si>
  <si>
    <t>Costos Variables</t>
  </si>
  <si>
    <t>Valor (MX)</t>
  </si>
  <si>
    <t>Unidades</t>
  </si>
  <si>
    <t>Costo Variable Total</t>
  </si>
  <si>
    <t xml:space="preserve"> Cantidad de Unidades</t>
  </si>
  <si>
    <t>Costo Variable Unitario</t>
  </si>
  <si>
    <t>Costo por Unidad (MX)</t>
  </si>
  <si>
    <t>Costo Total (MX)</t>
  </si>
  <si>
    <t>Paquetes de papel</t>
  </si>
  <si>
    <t>Costo Variable 02: Cartulina para encuadernación</t>
  </si>
  <si>
    <t>Cartulina (encuadernar)</t>
  </si>
  <si>
    <t>Costo Variable 03: Impresiones</t>
  </si>
  <si>
    <t>Imprimir hojas</t>
  </si>
  <si>
    <t>Costo Total (350 unidades)</t>
  </si>
  <si>
    <t>Costos Fijo Total</t>
  </si>
  <si>
    <t>Costo Total</t>
  </si>
  <si>
    <t>Rubro</t>
  </si>
  <si>
    <t>Rubros</t>
  </si>
  <si>
    <t>Costos Fijos</t>
  </si>
  <si>
    <t>Costo</t>
  </si>
  <si>
    <t>Costos Variables Total (350 unidades)</t>
  </si>
  <si>
    <t>Ejemplo: tomando como nivel de producción 350 unidades.</t>
  </si>
  <si>
    <t>Paquetes de Papel</t>
  </si>
  <si>
    <t>No.</t>
  </si>
  <si>
    <t>COSTOS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</si>
</sst>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rgb="FF6AA84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/>
        <bgColor rgb="FFA61C00"/>
      </patternFill>
    </fill>
  </fills>
  <borders count="6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4" fontId="1" fillId="0" borderId="0" xfId="1" applyFont="1" applyFill="1"/>
    <xf numFmtId="0" fontId="2" fillId="2" borderId="0" xfId="0" applyFont="1" applyFill="1" applyAlignment="1">
      <alignment horizontal="center"/>
    </xf>
    <xf numFmtId="44" fontId="1" fillId="5" borderId="0" xfId="1" applyFont="1" applyFill="1"/>
    <xf numFmtId="0" fontId="2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44" fontId="1" fillId="0" borderId="0" xfId="1" applyFont="1" applyFill="1" applyAlignment="1">
      <alignment horizontal="right"/>
    </xf>
    <xf numFmtId="44" fontId="4" fillId="0" borderId="0" xfId="1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0" fontId="4" fillId="6" borderId="1" xfId="0" applyFont="1" applyFill="1" applyBorder="1" applyAlignment="1"/>
    <xf numFmtId="4" fontId="1" fillId="4" borderId="0" xfId="0" applyNumberFormat="1" applyFont="1" applyFill="1"/>
    <xf numFmtId="4" fontId="1" fillId="0" borderId="0" xfId="0" applyNumberFormat="1" applyFont="1"/>
    <xf numFmtId="0" fontId="1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4" fontId="1" fillId="0" borderId="0" xfId="0" applyNumberFormat="1" applyFont="1" applyFill="1" applyAlignment="1"/>
    <xf numFmtId="0" fontId="4" fillId="6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4" fontId="1" fillId="4" borderId="0" xfId="0" applyNumberFormat="1" applyFont="1" applyFill="1" applyAlignment="1"/>
    <xf numFmtId="4" fontId="1" fillId="4" borderId="0" xfId="0" applyNumberFormat="1" applyFont="1" applyFill="1" applyAlignment="1">
      <alignment horizontal="right"/>
    </xf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" fontId="1" fillId="0" borderId="2" xfId="0" applyNumberFormat="1" applyFont="1" applyBorder="1" applyAlignment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0" fontId="5" fillId="7" borderId="0" xfId="0" applyFont="1" applyFill="1" applyAlignment="1"/>
    <xf numFmtId="0" fontId="5" fillId="7" borderId="2" xfId="0" applyFont="1" applyFill="1" applyBorder="1" applyAlignment="1"/>
    <xf numFmtId="0" fontId="6" fillId="3" borderId="2" xfId="0" applyFont="1" applyFill="1" applyBorder="1" applyAlignment="1"/>
    <xf numFmtId="0" fontId="1" fillId="0" borderId="0" xfId="1" applyNumberFormat="1" applyFont="1" applyFill="1" applyAlignment="1"/>
    <xf numFmtId="0" fontId="5" fillId="6" borderId="2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/>
    <xf numFmtId="0" fontId="6" fillId="7" borderId="2" xfId="0" applyFont="1" applyFill="1" applyBorder="1" applyAlignment="1"/>
    <xf numFmtId="0" fontId="1" fillId="7" borderId="0" xfId="0" applyFont="1" applyFill="1" applyAlignment="1"/>
    <xf numFmtId="0" fontId="7" fillId="0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  <dxf>
      <border outline="0">
        <bottom style="medium">
          <color theme="1"/>
        </bottom>
      </border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border outline="0"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N3:O6" totalsRowShown="0">
  <autoFilter ref="N3:O6"/>
  <tableColumns count="2">
    <tableColumn id="1" name="Rubros" dataDxfId="30"/>
    <tableColumn id="2" name="Costo Total (350 unidades)" dataDxfId="31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B3:D26" totalsRowShown="0" headerRowDxfId="23">
  <autoFilter ref="B3:D26"/>
  <tableColumns count="3">
    <tableColumn id="1" name="#" dataDxfId="29"/>
    <tableColumn id="2" name="Concepto" dataDxfId="28"/>
    <tableColumn id="3" name="Costo (MX)" dataDxfId="27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H3:J19" totalsRowShown="0" headerRowDxfId="22" dataDxfId="24">
  <autoFilter ref="H3:J19"/>
  <tableColumns count="3">
    <tableColumn id="1" name="Rubro" dataDxfId="26"/>
    <tableColumn id="2" name="Unidades" dataDxfId="25" dataCellStyle="Currency"/>
    <tableColumn id="3" name="Costo" dataDxfId="14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G24:K30" totalsRowShown="0" headerRowDxfId="16" dataDxfId="15">
  <autoFilter ref="G24:K30"/>
  <tableColumns count="5">
    <tableColumn id="1" name="#" dataDxfId="21"/>
    <tableColumn id="2" name="Concepto" dataDxfId="20"/>
    <tableColumn id="3" name=" Cantidad de Unidades" dataDxfId="19"/>
    <tableColumn id="4" name="Costo por Unidad (MX)" dataDxfId="18"/>
    <tableColumn id="5" name="Costo Total (MX)" dataDxfId="17">
      <calculatedColumnFormula>I25*J25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G3:G19" totalsRowShown="0" headerRowDxfId="11" dataDxfId="9" headerRowBorderDxfId="12" tableBorderDxfId="13">
  <autoFilter ref="G3:G19"/>
  <tableColumns count="1">
    <tableColumn id="1" name="No." dataDxfId="10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N10:O18" totalsRowShown="0" headerRowDxfId="1" dataDxfId="5">
  <autoFilter ref="N10:O18"/>
  <tableColumns count="2">
    <tableColumn id="1" name="Costos Variables" dataDxfId="8"/>
    <tableColumn id="2" name="Valor (MX)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M10:M18" totalsRowShown="0" headerRowDxfId="0" dataDxfId="4" headerRowBorderDxfId="2" tableBorderDxfId="3">
  <autoFilter ref="M10:M18"/>
  <tableColumns count="1">
    <tableColumn id="1" name="No." dataDxfId="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O49"/>
  <sheetViews>
    <sheetView showGridLines="0" tabSelected="1" zoomScale="80" zoomScaleNormal="80" workbookViewId="0">
      <selection activeCell="S28" sqref="S28"/>
    </sheetView>
  </sheetViews>
  <sheetFormatPr defaultColWidth="14.42578125" defaultRowHeight="15.75" customHeight="1" x14ac:dyDescent="0.2"/>
  <cols>
    <col min="1" max="1" width="5.85546875" customWidth="1"/>
    <col min="3" max="3" width="16.5703125" bestFit="1" customWidth="1"/>
    <col min="5" max="5" width="6.85546875" customWidth="1"/>
    <col min="6" max="6" width="5.5703125" customWidth="1"/>
    <col min="7" max="7" width="10.140625" customWidth="1"/>
    <col min="8" max="8" width="22.140625" bestFit="1" customWidth="1"/>
    <col min="9" max="9" width="25" customWidth="1"/>
    <col min="10" max="10" width="25.140625" customWidth="1"/>
    <col min="11" max="11" width="19.42578125" customWidth="1"/>
    <col min="13" max="13" width="7" customWidth="1"/>
    <col min="14" max="14" width="42" bestFit="1" customWidth="1"/>
    <col min="15" max="15" width="33.7109375" bestFit="1" customWidth="1"/>
  </cols>
  <sheetData>
    <row r="1" spans="2:15" ht="15.75" customHeight="1" x14ac:dyDescent="0.2">
      <c r="G1" s="26" t="s">
        <v>33</v>
      </c>
    </row>
    <row r="2" spans="2:15" ht="15.75" customHeight="1" x14ac:dyDescent="0.2">
      <c r="B2" s="17" t="s">
        <v>30</v>
      </c>
      <c r="C2" s="17"/>
      <c r="D2" s="17"/>
      <c r="G2" s="45" t="s">
        <v>32</v>
      </c>
      <c r="H2" s="18"/>
      <c r="I2" s="18"/>
      <c r="N2" s="45" t="s">
        <v>36</v>
      </c>
    </row>
    <row r="3" spans="2:15" ht="15.75" customHeight="1" thickBot="1" x14ac:dyDescent="0.25">
      <c r="B3" s="23" t="s">
        <v>0</v>
      </c>
      <c r="C3" s="23" t="s">
        <v>1</v>
      </c>
      <c r="D3" s="23" t="s">
        <v>2</v>
      </c>
      <c r="E3" s="24"/>
      <c r="G3" s="44" t="s">
        <v>35</v>
      </c>
      <c r="H3" s="25" t="s">
        <v>28</v>
      </c>
      <c r="I3" s="25" t="s">
        <v>14</v>
      </c>
      <c r="J3" s="25" t="s">
        <v>31</v>
      </c>
      <c r="N3" s="7" t="s">
        <v>29</v>
      </c>
      <c r="O3" s="5" t="s">
        <v>25</v>
      </c>
    </row>
    <row r="4" spans="2:15" ht="15.75" customHeight="1" x14ac:dyDescent="0.2">
      <c r="B4" s="11">
        <v>1</v>
      </c>
      <c r="C4" s="12" t="s">
        <v>3</v>
      </c>
      <c r="D4" s="15">
        <v>15000</v>
      </c>
      <c r="G4" s="2">
        <v>1</v>
      </c>
      <c r="H4" s="2" t="s">
        <v>34</v>
      </c>
      <c r="I4" s="43">
        <v>350</v>
      </c>
      <c r="J4" s="4">
        <f>SUMIFS($K:$K,$H:$H,Table6[[#This Row],[Rubro]],$I:$I,Table6[[#This Row],[Unidades]])</f>
        <v>33250</v>
      </c>
      <c r="N4" s="8" t="s">
        <v>26</v>
      </c>
      <c r="O4" s="4">
        <v>128260</v>
      </c>
    </row>
    <row r="5" spans="2:15" ht="15.75" customHeight="1" x14ac:dyDescent="0.2">
      <c r="B5" s="11">
        <v>2</v>
      </c>
      <c r="C5" s="12" t="s">
        <v>4</v>
      </c>
      <c r="D5" s="15">
        <v>100000</v>
      </c>
      <c r="G5" s="2">
        <v>2</v>
      </c>
      <c r="H5" s="2" t="str">
        <f>$H$35</f>
        <v>Cartulina (encuadernar)</v>
      </c>
      <c r="I5" s="43">
        <v>350</v>
      </c>
      <c r="J5" s="4">
        <f>SUMIFS($K:$K,$H:$H,Table6[[#This Row],[Rubro]],$I:$I,Table6[[#This Row],[Unidades]])</f>
        <v>61250</v>
      </c>
      <c r="N5" s="8" t="s">
        <v>15</v>
      </c>
      <c r="O5" s="4">
        <v>94727.5</v>
      </c>
    </row>
    <row r="6" spans="2:15" ht="15.75" customHeight="1" x14ac:dyDescent="0.2">
      <c r="B6" s="11">
        <v>3</v>
      </c>
      <c r="C6" s="12" t="s">
        <v>5</v>
      </c>
      <c r="D6" s="15">
        <v>900</v>
      </c>
      <c r="G6" s="2">
        <v>3</v>
      </c>
      <c r="H6" s="2" t="str">
        <f>$H$44</f>
        <v>Imprimir hojas</v>
      </c>
      <c r="I6" s="43">
        <v>350</v>
      </c>
      <c r="J6" s="4">
        <f>SUMIFS($K:$K,$H:$H,Table6[[#This Row],[Rubro]],$I:$I,Table6[[#This Row],[Unidades]])</f>
        <v>227.5</v>
      </c>
      <c r="N6" s="9" t="s">
        <v>27</v>
      </c>
      <c r="O6" s="6">
        <f>SUM(O4:O5)</f>
        <v>222987.5</v>
      </c>
    </row>
    <row r="7" spans="2:15" ht="15.75" customHeight="1" x14ac:dyDescent="0.2">
      <c r="B7" s="11">
        <v>4</v>
      </c>
      <c r="C7" s="12" t="s">
        <v>6</v>
      </c>
      <c r="D7" s="15">
        <v>1500</v>
      </c>
      <c r="G7" s="2">
        <v>4</v>
      </c>
      <c r="H7" s="2"/>
      <c r="I7" s="43"/>
      <c r="J7" s="4"/>
    </row>
    <row r="8" spans="2:15" ht="15.75" customHeight="1" x14ac:dyDescent="0.2">
      <c r="B8" s="11">
        <v>5</v>
      </c>
      <c r="C8" s="12" t="s">
        <v>7</v>
      </c>
      <c r="D8" s="15">
        <v>600</v>
      </c>
      <c r="G8" s="2">
        <v>5</v>
      </c>
      <c r="H8" s="2"/>
      <c r="I8" s="43"/>
      <c r="J8" s="4"/>
    </row>
    <row r="9" spans="2:15" ht="15.75" customHeight="1" x14ac:dyDescent="0.2">
      <c r="B9" s="11">
        <v>6</v>
      </c>
      <c r="C9" s="12" t="s">
        <v>8</v>
      </c>
      <c r="D9" s="15">
        <v>3000</v>
      </c>
      <c r="G9" s="2">
        <v>6</v>
      </c>
      <c r="H9" s="2"/>
      <c r="I9" s="43"/>
      <c r="J9" s="4"/>
      <c r="N9" s="45" t="s">
        <v>10</v>
      </c>
      <c r="O9" s="18"/>
    </row>
    <row r="10" spans="2:15" ht="15.75" customHeight="1" thickBot="1" x14ac:dyDescent="0.25">
      <c r="B10" s="11">
        <v>7</v>
      </c>
      <c r="C10" s="12" t="s">
        <v>8</v>
      </c>
      <c r="D10" s="15">
        <v>2500</v>
      </c>
      <c r="G10" s="2">
        <v>7</v>
      </c>
      <c r="H10" s="2"/>
      <c r="I10" s="43"/>
      <c r="J10" s="16"/>
      <c r="M10" s="44" t="s">
        <v>35</v>
      </c>
      <c r="N10" s="44" t="s">
        <v>12</v>
      </c>
      <c r="O10" s="25" t="s">
        <v>13</v>
      </c>
    </row>
    <row r="11" spans="2:15" ht="15.75" customHeight="1" x14ac:dyDescent="0.2">
      <c r="B11" s="11">
        <v>8</v>
      </c>
      <c r="C11" s="12" t="s">
        <v>8</v>
      </c>
      <c r="D11" s="15">
        <v>4760</v>
      </c>
      <c r="G11" s="2">
        <v>8</v>
      </c>
      <c r="H11" s="2"/>
      <c r="I11" s="43"/>
      <c r="J11" s="16"/>
      <c r="M11" s="50">
        <v>1</v>
      </c>
      <c r="N11" s="49" t="str">
        <f>H4</f>
        <v>Paquetes de Papel</v>
      </c>
      <c r="O11" s="53">
        <f>J4</f>
        <v>33250</v>
      </c>
    </row>
    <row r="12" spans="2:15" ht="15.75" customHeight="1" x14ac:dyDescent="0.2">
      <c r="B12" s="11">
        <v>9</v>
      </c>
      <c r="C12" s="12" t="s">
        <v>8</v>
      </c>
      <c r="D12" s="15"/>
      <c r="G12" s="2">
        <v>9</v>
      </c>
      <c r="H12" s="2"/>
      <c r="I12" s="43"/>
      <c r="J12" s="16"/>
      <c r="M12" s="51">
        <v>2</v>
      </c>
      <c r="N12" s="49" t="str">
        <f>H5</f>
        <v>Cartulina (encuadernar)</v>
      </c>
      <c r="O12" s="53">
        <f>J5</f>
        <v>61250</v>
      </c>
    </row>
    <row r="13" spans="2:15" ht="15.75" customHeight="1" x14ac:dyDescent="0.2">
      <c r="B13" s="11">
        <v>10</v>
      </c>
      <c r="C13" s="12" t="s">
        <v>8</v>
      </c>
      <c r="D13" s="15"/>
      <c r="G13" s="2">
        <v>10</v>
      </c>
      <c r="H13" s="2"/>
      <c r="I13" s="43"/>
      <c r="J13" s="16"/>
      <c r="M13" s="50">
        <v>3</v>
      </c>
      <c r="N13" s="49" t="str">
        <f t="shared" ref="N13:N16" si="0">H6</f>
        <v>Imprimir hojas</v>
      </c>
      <c r="O13" s="53">
        <f>J6</f>
        <v>227.5</v>
      </c>
    </row>
    <row r="14" spans="2:15" ht="15.75" customHeight="1" x14ac:dyDescent="0.2">
      <c r="B14" s="11">
        <v>11</v>
      </c>
      <c r="C14" s="12" t="s">
        <v>8</v>
      </c>
      <c r="D14" s="15"/>
      <c r="G14" s="2">
        <v>11</v>
      </c>
      <c r="H14" s="2"/>
      <c r="I14" s="43"/>
      <c r="J14" s="16"/>
      <c r="M14" s="51">
        <v>4</v>
      </c>
      <c r="N14" s="49">
        <f t="shared" si="0"/>
        <v>0</v>
      </c>
      <c r="O14" s="53">
        <f>J7</f>
        <v>0</v>
      </c>
    </row>
    <row r="15" spans="2:15" ht="15.75" customHeight="1" x14ac:dyDescent="0.2">
      <c r="B15" s="11">
        <v>12</v>
      </c>
      <c r="C15" s="12" t="s">
        <v>8</v>
      </c>
      <c r="D15" s="15"/>
      <c r="G15" s="2">
        <v>12</v>
      </c>
      <c r="H15" s="2"/>
      <c r="I15" s="43"/>
      <c r="J15" s="16"/>
      <c r="M15" s="50">
        <v>5</v>
      </c>
      <c r="N15" s="49">
        <f t="shared" si="0"/>
        <v>0</v>
      </c>
      <c r="O15" s="53">
        <f>J8</f>
        <v>0</v>
      </c>
    </row>
    <row r="16" spans="2:15" ht="15.75" customHeight="1" x14ac:dyDescent="0.2">
      <c r="B16" s="11">
        <v>13</v>
      </c>
      <c r="C16" s="12" t="s">
        <v>8</v>
      </c>
      <c r="D16" s="15"/>
      <c r="G16" s="2">
        <v>13</v>
      </c>
      <c r="H16" s="2"/>
      <c r="I16" s="43"/>
      <c r="J16" s="16"/>
      <c r="M16" s="51">
        <v>6</v>
      </c>
      <c r="N16" s="49">
        <f t="shared" si="0"/>
        <v>0</v>
      </c>
      <c r="O16" s="53">
        <f>J9</f>
        <v>0</v>
      </c>
    </row>
    <row r="17" spans="2:15" ht="15.75" customHeight="1" x14ac:dyDescent="0.2">
      <c r="B17" s="11">
        <v>14</v>
      </c>
      <c r="C17" s="12" t="s">
        <v>8</v>
      </c>
      <c r="D17" s="15"/>
      <c r="G17" s="2">
        <v>14</v>
      </c>
      <c r="H17" s="2"/>
      <c r="I17" s="43"/>
      <c r="J17" s="16"/>
      <c r="M17" s="50"/>
      <c r="N17" s="49" t="s">
        <v>15</v>
      </c>
      <c r="O17" s="53">
        <f>SUM(O11:O16)</f>
        <v>94727.5</v>
      </c>
    </row>
    <row r="18" spans="2:15" ht="15.75" customHeight="1" x14ac:dyDescent="0.2">
      <c r="B18" s="11">
        <v>15</v>
      </c>
      <c r="C18" s="12" t="s">
        <v>8</v>
      </c>
      <c r="D18" s="15"/>
      <c r="G18" s="2">
        <v>15</v>
      </c>
      <c r="H18" s="2"/>
      <c r="I18" s="43"/>
      <c r="J18" s="16"/>
      <c r="M18" s="52"/>
      <c r="N18" s="49" t="s">
        <v>17</v>
      </c>
      <c r="O18" s="53">
        <f>O17/I4</f>
        <v>270.64999999999998</v>
      </c>
    </row>
    <row r="19" spans="2:15" ht="15.75" customHeight="1" x14ac:dyDescent="0.2">
      <c r="B19" s="11">
        <v>16</v>
      </c>
      <c r="C19" s="12" t="s">
        <v>8</v>
      </c>
      <c r="D19" s="15"/>
      <c r="G19" s="10"/>
      <c r="H19" s="10" t="s">
        <v>15</v>
      </c>
      <c r="I19" s="43"/>
      <c r="J19" s="16">
        <f>SUM(J4:J18)</f>
        <v>94727.5</v>
      </c>
    </row>
    <row r="20" spans="2:15" ht="15.75" customHeight="1" x14ac:dyDescent="0.2">
      <c r="B20" s="11">
        <v>17</v>
      </c>
      <c r="C20" s="12" t="s">
        <v>8</v>
      </c>
      <c r="D20" s="15"/>
    </row>
    <row r="21" spans="2:15" ht="15.75" customHeight="1" x14ac:dyDescent="0.2">
      <c r="B21" s="11">
        <v>18</v>
      </c>
      <c r="C21" s="12" t="s">
        <v>8</v>
      </c>
      <c r="D21" s="15"/>
    </row>
    <row r="22" spans="2:15" ht="15.75" customHeight="1" x14ac:dyDescent="0.2">
      <c r="B22" s="11">
        <v>19</v>
      </c>
      <c r="C22" s="12" t="s">
        <v>8</v>
      </c>
      <c r="D22" s="15"/>
    </row>
    <row r="23" spans="2:15" ht="15.75" customHeight="1" x14ac:dyDescent="0.2">
      <c r="B23" s="11">
        <v>20</v>
      </c>
      <c r="C23" s="12" t="s">
        <v>8</v>
      </c>
      <c r="D23" s="15"/>
      <c r="G23" s="40" t="s">
        <v>11</v>
      </c>
      <c r="H23" s="18"/>
      <c r="I23" s="46"/>
      <c r="J23" s="22"/>
      <c r="K23" s="22"/>
    </row>
    <row r="24" spans="2:15" ht="15.75" customHeight="1" x14ac:dyDescent="0.2">
      <c r="B24" s="11">
        <v>21</v>
      </c>
      <c r="C24" s="12" t="s">
        <v>8</v>
      </c>
      <c r="D24" s="15"/>
      <c r="G24" s="10" t="s">
        <v>0</v>
      </c>
      <c r="H24" s="10" t="s">
        <v>1</v>
      </c>
      <c r="I24" s="14" t="s">
        <v>16</v>
      </c>
      <c r="J24" s="10" t="s">
        <v>18</v>
      </c>
      <c r="K24" s="14" t="s">
        <v>19</v>
      </c>
    </row>
    <row r="25" spans="2:15" ht="15.75" customHeight="1" x14ac:dyDescent="0.2">
      <c r="B25" s="11">
        <v>22</v>
      </c>
      <c r="C25" s="12" t="s">
        <v>8</v>
      </c>
      <c r="D25" s="15"/>
      <c r="G25" s="11">
        <v>1</v>
      </c>
      <c r="H25" s="12" t="s">
        <v>20</v>
      </c>
      <c r="I25" s="27">
        <v>50</v>
      </c>
      <c r="J25" s="13">
        <v>120</v>
      </c>
      <c r="K25" s="3">
        <f t="shared" ref="K25:K30" si="1">I25*J25</f>
        <v>6000</v>
      </c>
    </row>
    <row r="26" spans="2:15" ht="15.75" customHeight="1" x14ac:dyDescent="0.2">
      <c r="B26" s="11"/>
      <c r="C26" s="14" t="s">
        <v>9</v>
      </c>
      <c r="D26" s="16">
        <f>SUM(D4:D25)</f>
        <v>128260</v>
      </c>
      <c r="G26" s="11">
        <v>2</v>
      </c>
      <c r="H26" s="12" t="s">
        <v>20</v>
      </c>
      <c r="I26" s="27">
        <v>100</v>
      </c>
      <c r="J26" s="13">
        <v>110</v>
      </c>
      <c r="K26" s="3">
        <f t="shared" si="1"/>
        <v>11000</v>
      </c>
    </row>
    <row r="27" spans="2:15" ht="15.75" customHeight="1" x14ac:dyDescent="0.2">
      <c r="G27" s="11">
        <v>3</v>
      </c>
      <c r="H27" s="12" t="s">
        <v>20</v>
      </c>
      <c r="I27" s="27">
        <v>200</v>
      </c>
      <c r="J27" s="13">
        <v>100</v>
      </c>
      <c r="K27" s="3">
        <f t="shared" si="1"/>
        <v>20000</v>
      </c>
    </row>
    <row r="28" spans="2:15" ht="15.75" customHeight="1" x14ac:dyDescent="0.2">
      <c r="G28" s="11">
        <v>4</v>
      </c>
      <c r="H28" s="12" t="s">
        <v>20</v>
      </c>
      <c r="I28" s="27">
        <v>350</v>
      </c>
      <c r="J28" s="13">
        <v>95</v>
      </c>
      <c r="K28" s="3">
        <f t="shared" si="1"/>
        <v>33250</v>
      </c>
    </row>
    <row r="29" spans="2:15" ht="15.75" customHeight="1" x14ac:dyDescent="0.2">
      <c r="G29" s="11">
        <v>5</v>
      </c>
      <c r="H29" s="12" t="s">
        <v>20</v>
      </c>
      <c r="I29" s="27">
        <v>500</v>
      </c>
      <c r="J29" s="13">
        <v>90</v>
      </c>
      <c r="K29" s="3">
        <f t="shared" si="1"/>
        <v>45000</v>
      </c>
    </row>
    <row r="30" spans="2:15" ht="15.75" customHeight="1" x14ac:dyDescent="0.2">
      <c r="G30" s="11">
        <v>6</v>
      </c>
      <c r="H30" s="12" t="s">
        <v>20</v>
      </c>
      <c r="I30" s="27">
        <v>1000</v>
      </c>
      <c r="J30" s="13">
        <v>80</v>
      </c>
      <c r="K30" s="3">
        <f t="shared" si="1"/>
        <v>80000</v>
      </c>
    </row>
    <row r="31" spans="2:15" ht="15.75" customHeight="1" x14ac:dyDescent="0.2">
      <c r="G31" s="22"/>
      <c r="H31" s="22"/>
      <c r="I31" s="22"/>
      <c r="J31" s="22"/>
      <c r="K31" s="22"/>
    </row>
    <row r="32" spans="2:15" ht="15.75" customHeight="1" x14ac:dyDescent="0.2">
      <c r="G32" s="22"/>
      <c r="H32" s="22"/>
      <c r="I32" s="22"/>
      <c r="J32" s="22"/>
      <c r="K32" s="22"/>
    </row>
    <row r="33" spans="7:11" ht="15.75" customHeight="1" thickBot="1" x14ac:dyDescent="0.25">
      <c r="G33" s="41" t="s">
        <v>21</v>
      </c>
      <c r="H33" s="47"/>
      <c r="I33" s="48"/>
      <c r="J33" s="22"/>
      <c r="K33" s="22"/>
    </row>
    <row r="34" spans="7:11" ht="15.75" customHeight="1" thickBot="1" x14ac:dyDescent="0.25">
      <c r="G34" s="28" t="s">
        <v>0</v>
      </c>
      <c r="H34" s="28" t="s">
        <v>1</v>
      </c>
      <c r="I34" s="19" t="s">
        <v>16</v>
      </c>
      <c r="J34" s="28" t="s">
        <v>18</v>
      </c>
      <c r="K34" s="19" t="s">
        <v>19</v>
      </c>
    </row>
    <row r="35" spans="7:11" ht="15.75" customHeight="1" x14ac:dyDescent="0.2">
      <c r="G35" s="29">
        <v>1</v>
      </c>
      <c r="H35" s="30" t="s">
        <v>22</v>
      </c>
      <c r="I35" s="31">
        <v>50</v>
      </c>
      <c r="J35" s="32">
        <v>200</v>
      </c>
      <c r="K35" s="20">
        <f t="shared" ref="K35:K40" si="2">I35*J35</f>
        <v>10000</v>
      </c>
    </row>
    <row r="36" spans="7:11" ht="15.75" customHeight="1" x14ac:dyDescent="0.2">
      <c r="G36" s="1">
        <v>2</v>
      </c>
      <c r="H36" s="22" t="s">
        <v>22</v>
      </c>
      <c r="I36" s="33">
        <v>100</v>
      </c>
      <c r="J36" s="34">
        <v>190</v>
      </c>
      <c r="K36" s="21">
        <f t="shared" si="2"/>
        <v>19000</v>
      </c>
    </row>
    <row r="37" spans="7:11" ht="15.75" customHeight="1" x14ac:dyDescent="0.2">
      <c r="G37" s="29">
        <v>3</v>
      </c>
      <c r="H37" s="30" t="s">
        <v>22</v>
      </c>
      <c r="I37" s="31">
        <v>200</v>
      </c>
      <c r="J37" s="32">
        <v>180</v>
      </c>
      <c r="K37" s="20">
        <f t="shared" si="2"/>
        <v>36000</v>
      </c>
    </row>
    <row r="38" spans="7:11" ht="15.75" customHeight="1" x14ac:dyDescent="0.2">
      <c r="G38" s="1">
        <v>4</v>
      </c>
      <c r="H38" s="22" t="s">
        <v>22</v>
      </c>
      <c r="I38" s="33">
        <v>350</v>
      </c>
      <c r="J38" s="34">
        <v>175</v>
      </c>
      <c r="K38" s="21">
        <f t="shared" si="2"/>
        <v>61250</v>
      </c>
    </row>
    <row r="39" spans="7:11" ht="15.75" customHeight="1" x14ac:dyDescent="0.2">
      <c r="G39" s="29">
        <v>5</v>
      </c>
      <c r="H39" s="30" t="s">
        <v>22</v>
      </c>
      <c r="I39" s="31">
        <v>500</v>
      </c>
      <c r="J39" s="32">
        <v>170</v>
      </c>
      <c r="K39" s="20">
        <f t="shared" si="2"/>
        <v>85000</v>
      </c>
    </row>
    <row r="40" spans="7:11" ht="15.75" customHeight="1" thickBot="1" x14ac:dyDescent="0.25">
      <c r="G40" s="35">
        <v>6</v>
      </c>
      <c r="H40" s="36" t="s">
        <v>22</v>
      </c>
      <c r="I40" s="37">
        <v>1000</v>
      </c>
      <c r="J40" s="38">
        <v>150</v>
      </c>
      <c r="K40" s="39">
        <f t="shared" si="2"/>
        <v>150000</v>
      </c>
    </row>
    <row r="41" spans="7:11" ht="15.75" customHeight="1" x14ac:dyDescent="0.2">
      <c r="G41" s="22"/>
      <c r="H41" s="22"/>
      <c r="I41" s="22"/>
      <c r="J41" s="22"/>
      <c r="K41" s="22"/>
    </row>
    <row r="42" spans="7:11" ht="15.75" customHeight="1" thickBot="1" x14ac:dyDescent="0.25">
      <c r="G42" s="41" t="s">
        <v>23</v>
      </c>
      <c r="H42" s="42"/>
      <c r="I42" s="46"/>
      <c r="J42" s="22"/>
      <c r="K42" s="22"/>
    </row>
    <row r="43" spans="7:11" ht="15.75" customHeight="1" thickBot="1" x14ac:dyDescent="0.25">
      <c r="G43" s="28" t="s">
        <v>0</v>
      </c>
      <c r="H43" s="28" t="s">
        <v>1</v>
      </c>
      <c r="I43" s="19" t="s">
        <v>16</v>
      </c>
      <c r="J43" s="28" t="s">
        <v>18</v>
      </c>
      <c r="K43" s="19" t="s">
        <v>19</v>
      </c>
    </row>
    <row r="44" spans="7:11" ht="15.75" customHeight="1" x14ac:dyDescent="0.2">
      <c r="G44" s="29">
        <v>1</v>
      </c>
      <c r="H44" s="30" t="s">
        <v>24</v>
      </c>
      <c r="I44" s="31">
        <v>50</v>
      </c>
      <c r="J44" s="32">
        <v>1</v>
      </c>
      <c r="K44" s="20">
        <f t="shared" ref="K44:K49" si="3">I44*J44</f>
        <v>50</v>
      </c>
    </row>
    <row r="45" spans="7:11" ht="15.75" customHeight="1" x14ac:dyDescent="0.2">
      <c r="G45" s="1">
        <v>2</v>
      </c>
      <c r="H45" s="22" t="s">
        <v>24</v>
      </c>
      <c r="I45" s="33">
        <v>100</v>
      </c>
      <c r="J45" s="34">
        <v>0.75</v>
      </c>
      <c r="K45" s="21">
        <f t="shared" si="3"/>
        <v>75</v>
      </c>
    </row>
    <row r="46" spans="7:11" ht="15.75" customHeight="1" x14ac:dyDescent="0.2">
      <c r="G46" s="29">
        <v>3</v>
      </c>
      <c r="H46" s="30" t="s">
        <v>24</v>
      </c>
      <c r="I46" s="31">
        <v>200</v>
      </c>
      <c r="J46" s="32">
        <v>0.7</v>
      </c>
      <c r="K46" s="20">
        <f t="shared" si="3"/>
        <v>140</v>
      </c>
    </row>
    <row r="47" spans="7:11" ht="15.75" customHeight="1" x14ac:dyDescent="0.2">
      <c r="G47" s="1">
        <v>4</v>
      </c>
      <c r="H47" s="22" t="s">
        <v>24</v>
      </c>
      <c r="I47" s="33">
        <v>350</v>
      </c>
      <c r="J47" s="34">
        <v>0.65</v>
      </c>
      <c r="K47" s="21">
        <f t="shared" si="3"/>
        <v>227.5</v>
      </c>
    </row>
    <row r="48" spans="7:11" ht="15.75" customHeight="1" x14ac:dyDescent="0.2">
      <c r="G48" s="29">
        <v>5</v>
      </c>
      <c r="H48" s="30" t="s">
        <v>24</v>
      </c>
      <c r="I48" s="31">
        <v>500</v>
      </c>
      <c r="J48" s="32">
        <v>0.6</v>
      </c>
      <c r="K48" s="20">
        <f t="shared" si="3"/>
        <v>300</v>
      </c>
    </row>
    <row r="49" spans="7:11" ht="15.75" customHeight="1" thickBot="1" x14ac:dyDescent="0.25">
      <c r="G49" s="35">
        <v>6</v>
      </c>
      <c r="H49" s="36" t="s">
        <v>24</v>
      </c>
      <c r="I49" s="37">
        <v>1000</v>
      </c>
      <c r="J49" s="38">
        <v>0.5</v>
      </c>
      <c r="K49" s="39">
        <f t="shared" si="3"/>
        <v>500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Costo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2018-05-01T21:05:29Z</dcterms:created>
  <dcterms:modified xsi:type="dcterms:W3CDTF">2018-05-01T21:05:29Z</dcterms:modified>
</cp:coreProperties>
</file>